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55" tabRatio="673" activeTab="0"/>
  </bookViews>
  <sheets>
    <sheet name="лист 1" sheetId="1" r:id="rId1"/>
  </sheets>
  <definedNames>
    <definedName name="_xlnm.Print_Area" localSheetId="0">'лист 1'!$A$1:$W$13</definedName>
  </definedNames>
  <calcPr fullCalcOnLoad="1"/>
</workbook>
</file>

<file path=xl/sharedStrings.xml><?xml version="1.0" encoding="utf-8"?>
<sst xmlns="http://schemas.openxmlformats.org/spreadsheetml/2006/main" count="48" uniqueCount="38">
  <si>
    <t>№ п\п</t>
  </si>
  <si>
    <t>Адрес многоквартирного дома</t>
  </si>
  <si>
    <t>Год</t>
  </si>
  <si>
    <t>Площадь помещений, кв. м</t>
  </si>
  <si>
    <t>Планируемый перечень работ по капитальному ремонту</t>
  </si>
  <si>
    <t>ввода в эксплуатацию</t>
  </si>
  <si>
    <t>последнего комплексного капитального ремонта</t>
  </si>
  <si>
    <t>всего</t>
  </si>
  <si>
    <t>в том числе за счет средств</t>
  </si>
  <si>
    <t>в том числе жилых, находящихся в собственности граждан</t>
  </si>
  <si>
    <t>местного бюджета (субсидия)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</si>
  <si>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</si>
  <si>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</si>
  <si>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</si>
  <si>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 в местном бюд-жете на долевое финансирование</t>
  </si>
  <si>
    <t>в том числе</t>
  </si>
  <si>
    <t>граждан, собственников жилых помещений</t>
  </si>
  <si>
    <t xml:space="preserve">муниципального образования </t>
  </si>
  <si>
    <t>других собственников</t>
  </si>
  <si>
    <t>нет</t>
  </si>
  <si>
    <t>Стоимость капитального ремонта,  тыс.руб.</t>
  </si>
  <si>
    <t>Ремонт крыши</t>
  </si>
  <si>
    <t>Удельная стоимость капитального ремонта,  тыс.руб./кв. метр общей площади помещений в МКД3</t>
  </si>
  <si>
    <t>общая площадь жилых и нежилых помещений в МКД, всего1</t>
  </si>
  <si>
    <t>общая площадь МКД, всего1</t>
  </si>
  <si>
    <t xml:space="preserve">в том числе </t>
  </si>
  <si>
    <t>жилых</t>
  </si>
  <si>
    <t>нежилых</t>
  </si>
  <si>
    <t>в том числе жилых, находящихся в собственности МО</t>
  </si>
  <si>
    <t>в том числе нежилых, находящихся в собственности МО</t>
  </si>
  <si>
    <t>в том числе жилых, ненаходящихся в собственности граждан</t>
  </si>
  <si>
    <t>Маркса 69</t>
  </si>
  <si>
    <t>Кончаловского 1</t>
  </si>
  <si>
    <t>Ленина 34</t>
  </si>
  <si>
    <t>Блохинцева 5</t>
  </si>
  <si>
    <t>Королева 27</t>
  </si>
  <si>
    <t>Замена лифтового оборудования (4-х лифтов)</t>
  </si>
  <si>
    <t xml:space="preserve">ПЕРЕЧЕНЬ МНОГОКВАРТИРНЫХ ДОМОВ, которые подлежат капитальному ремонту в 2011 году,
которым планируется предоставление финансовой поддержки на проведение капитального ремонта и которые включены в утвержденные органами местного самоуправления муниципальные адресные программы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</si>
</sst>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#,##0.000"/>
    <numFmt numFmtId="167" formatCode="0.0"/>
    <numFmt numFmtId="168" formatCode="#,##0.0"/>
    <numFmt numFmtId="169" formatCode="0.0%"/>
    <numFmt numFmtId="170" formatCode="0.0000"/>
    <numFmt numFmtId="171" formatCode="0.00000"/>
    <numFmt numFmtId="172" formatCode="#,##0.0000"/>
    <numFmt numFmtId="173" formatCode="#,##0.00000"/>
    <numFmt numFmtId="174" formatCode="0.00000000"/>
    <numFmt numFmtId="175" formatCode="0.0000000"/>
    <numFmt numFmtId="176" formatCode="0.0000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#,##0.000000"/>
    <numFmt numFmtId="182" formatCode="#,##0.0000000"/>
    <numFmt numFmtId="183" formatCode="#,##0.0000000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7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1" fontId="2" fillId="0" borderId="6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3" fontId="6" fillId="0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6"/>
  <sheetViews>
    <sheetView tabSelected="1" zoomScale="65" zoomScaleNormal="65" workbookViewId="0" topLeftCell="A1">
      <selection activeCell="G20" sqref="G20"/>
    </sheetView>
  </sheetViews>
  <sheetFormatPr defaultColWidth="9.00390625" defaultRowHeight="12.75"/>
  <cols>
    <col min="1" max="1" width="3.25390625" style="3" customWidth="1"/>
    <col min="2" max="2" width="14.875" style="3" customWidth="1"/>
    <col min="3" max="4" width="5.75390625" style="3" customWidth="1"/>
    <col min="5" max="6" width="10.00390625" style="3" customWidth="1"/>
    <col min="7" max="7" width="10.00390625" style="3" bestFit="1" customWidth="1"/>
    <col min="8" max="8" width="8.75390625" style="3" customWidth="1"/>
    <col min="9" max="9" width="10.00390625" style="3" customWidth="1"/>
    <col min="10" max="10" width="8.125" style="3" customWidth="1"/>
    <col min="11" max="11" width="8.00390625" style="3" customWidth="1"/>
    <col min="12" max="12" width="7.375" style="3" customWidth="1"/>
    <col min="13" max="13" width="17.25390625" style="3" customWidth="1"/>
    <col min="14" max="14" width="13.625" style="21" customWidth="1"/>
    <col min="15" max="15" width="12.375" style="3" customWidth="1"/>
    <col min="16" max="16" width="6.25390625" style="3" customWidth="1"/>
    <col min="17" max="17" width="12.375" style="3" customWidth="1"/>
    <col min="18" max="18" width="12.625" style="3" customWidth="1"/>
    <col min="19" max="19" width="12.125" style="3" customWidth="1"/>
    <col min="20" max="20" width="10.875" style="3" customWidth="1"/>
    <col min="21" max="21" width="8.00390625" style="3" customWidth="1"/>
    <col min="22" max="22" width="8.375" style="3" customWidth="1"/>
    <col min="23" max="23" width="9.125" style="22" hidden="1" customWidth="1"/>
    <col min="24" max="24" width="11.00390625" style="0" customWidth="1"/>
    <col min="25" max="25" width="11.375" style="0" customWidth="1"/>
    <col min="27" max="27" width="11.375" style="0" customWidth="1"/>
    <col min="28" max="29" width="10.00390625" style="0" customWidth="1"/>
    <col min="30" max="32" width="9.125" style="4" customWidth="1"/>
    <col min="33" max="84" width="9.125" style="5" customWidth="1"/>
    <col min="85" max="16384" width="8.875" style="8" customWidth="1"/>
  </cols>
  <sheetData>
    <row r="1" spans="1:84" s="6" customFormat="1" ht="39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22"/>
      <c r="X1"/>
      <c r="Y1"/>
      <c r="Z1"/>
      <c r="AA1"/>
      <c r="AB1"/>
      <c r="AC1"/>
      <c r="AD1" s="4"/>
      <c r="AE1" s="4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s="6" customFormat="1" ht="15" customHeight="1" thickBot="1">
      <c r="A2" s="53" t="s">
        <v>0</v>
      </c>
      <c r="B2" s="42" t="s">
        <v>1</v>
      </c>
      <c r="C2" s="60" t="s">
        <v>2</v>
      </c>
      <c r="D2" s="60"/>
      <c r="E2" s="61" t="s">
        <v>3</v>
      </c>
      <c r="F2" s="62"/>
      <c r="G2" s="62"/>
      <c r="H2" s="62"/>
      <c r="I2" s="62"/>
      <c r="J2" s="56"/>
      <c r="K2" s="56"/>
      <c r="L2" s="57"/>
      <c r="M2" s="54" t="s">
        <v>4</v>
      </c>
      <c r="N2" s="63" t="s">
        <v>20</v>
      </c>
      <c r="O2" s="63"/>
      <c r="P2" s="63"/>
      <c r="Q2" s="63"/>
      <c r="R2" s="63"/>
      <c r="S2" s="63"/>
      <c r="T2" s="63"/>
      <c r="U2" s="64"/>
      <c r="V2" s="65" t="s">
        <v>22</v>
      </c>
      <c r="W2" s="4"/>
      <c r="X2"/>
      <c r="Y2"/>
      <c r="Z2"/>
      <c r="AA2"/>
      <c r="AB2"/>
      <c r="AC2"/>
      <c r="AD2" s="4"/>
      <c r="AE2" s="4"/>
      <c r="AF2" s="4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s="6" customFormat="1" ht="12.75" customHeight="1" thickBot="1">
      <c r="A3" s="53"/>
      <c r="B3" s="42"/>
      <c r="C3" s="54" t="s">
        <v>5</v>
      </c>
      <c r="D3" s="54" t="s">
        <v>6</v>
      </c>
      <c r="E3" s="54" t="s">
        <v>23</v>
      </c>
      <c r="F3" s="54" t="s">
        <v>24</v>
      </c>
      <c r="G3" s="41" t="s">
        <v>25</v>
      </c>
      <c r="H3" s="55"/>
      <c r="I3" s="55"/>
      <c r="J3" s="56"/>
      <c r="K3" s="56"/>
      <c r="L3" s="57"/>
      <c r="M3" s="54"/>
      <c r="N3" s="45" t="s">
        <v>7</v>
      </c>
      <c r="O3" s="53" t="s">
        <v>8</v>
      </c>
      <c r="P3" s="53"/>
      <c r="Q3" s="53"/>
      <c r="R3" s="53"/>
      <c r="S3" s="53"/>
      <c r="T3" s="53"/>
      <c r="U3" s="41"/>
      <c r="V3" s="66"/>
      <c r="W3" s="4"/>
      <c r="X3"/>
      <c r="Y3"/>
      <c r="Z3"/>
      <c r="AA3"/>
      <c r="AB3"/>
      <c r="AC3"/>
      <c r="AD3" s="4"/>
      <c r="AE3" s="4"/>
      <c r="AF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1:84" s="6" customFormat="1" ht="13.5" thickBot="1">
      <c r="A4" s="53"/>
      <c r="B4" s="42"/>
      <c r="C4" s="54"/>
      <c r="D4" s="54"/>
      <c r="E4" s="54"/>
      <c r="F4" s="54"/>
      <c r="G4" s="46" t="s">
        <v>26</v>
      </c>
      <c r="H4" s="47"/>
      <c r="I4" s="48"/>
      <c r="J4" s="46" t="s">
        <v>27</v>
      </c>
      <c r="K4" s="47"/>
      <c r="L4" s="49"/>
      <c r="M4" s="54"/>
      <c r="N4" s="45"/>
      <c r="O4" s="53" t="s">
        <v>10</v>
      </c>
      <c r="P4" s="53"/>
      <c r="Q4" s="53"/>
      <c r="R4" s="53" t="s">
        <v>11</v>
      </c>
      <c r="S4" s="53"/>
      <c r="T4" s="53"/>
      <c r="U4" s="41"/>
      <c r="V4" s="66"/>
      <c r="W4" s="4"/>
      <c r="X4"/>
      <c r="Y4"/>
      <c r="Z4"/>
      <c r="AA4"/>
      <c r="AB4"/>
      <c r="AC4"/>
      <c r="AD4" s="4"/>
      <c r="AE4" s="4"/>
      <c r="AF4" s="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s="6" customFormat="1" ht="13.5" thickBot="1">
      <c r="A5" s="53"/>
      <c r="B5" s="42"/>
      <c r="C5" s="54"/>
      <c r="D5" s="54"/>
      <c r="E5" s="54"/>
      <c r="F5" s="54"/>
      <c r="G5" s="50" t="s">
        <v>7</v>
      </c>
      <c r="H5" s="50" t="s">
        <v>28</v>
      </c>
      <c r="I5" s="50" t="s">
        <v>9</v>
      </c>
      <c r="J5" s="50" t="s">
        <v>7</v>
      </c>
      <c r="K5" s="50" t="s">
        <v>29</v>
      </c>
      <c r="L5" s="50" t="s">
        <v>30</v>
      </c>
      <c r="M5" s="54"/>
      <c r="N5" s="45"/>
      <c r="O5" s="42" t="s">
        <v>12</v>
      </c>
      <c r="P5" s="42" t="s">
        <v>13</v>
      </c>
      <c r="Q5" s="42" t="s">
        <v>14</v>
      </c>
      <c r="R5" s="42" t="s">
        <v>7</v>
      </c>
      <c r="S5" s="53" t="s">
        <v>15</v>
      </c>
      <c r="T5" s="53"/>
      <c r="U5" s="41"/>
      <c r="V5" s="66"/>
      <c r="W5" s="4"/>
      <c r="X5"/>
      <c r="Y5"/>
      <c r="Z5"/>
      <c r="AA5"/>
      <c r="AB5"/>
      <c r="AC5"/>
      <c r="AD5" s="4"/>
      <c r="AE5" s="4"/>
      <c r="AF5" s="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6" customFormat="1" ht="13.5" thickBot="1">
      <c r="A6" s="53"/>
      <c r="B6" s="42"/>
      <c r="C6" s="54"/>
      <c r="D6" s="54"/>
      <c r="E6" s="54"/>
      <c r="F6" s="54"/>
      <c r="G6" s="51"/>
      <c r="H6" s="51"/>
      <c r="I6" s="39"/>
      <c r="J6" s="51"/>
      <c r="K6" s="39"/>
      <c r="L6" s="39"/>
      <c r="M6" s="54"/>
      <c r="N6" s="45"/>
      <c r="O6" s="42"/>
      <c r="P6" s="42"/>
      <c r="Q6" s="42"/>
      <c r="R6" s="42"/>
      <c r="S6" s="42" t="s">
        <v>16</v>
      </c>
      <c r="T6" s="42" t="s">
        <v>17</v>
      </c>
      <c r="U6" s="43" t="s">
        <v>18</v>
      </c>
      <c r="V6" s="66"/>
      <c r="W6" s="4"/>
      <c r="X6"/>
      <c r="Y6"/>
      <c r="Z6"/>
      <c r="AA6"/>
      <c r="AB6"/>
      <c r="AC6"/>
      <c r="AD6" s="4"/>
      <c r="AE6" s="4"/>
      <c r="AF6" s="4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s="6" customFormat="1" ht="155.25" customHeight="1">
      <c r="A7" s="53"/>
      <c r="B7" s="42"/>
      <c r="C7" s="54"/>
      <c r="D7" s="54"/>
      <c r="E7" s="54"/>
      <c r="F7" s="54"/>
      <c r="G7" s="38"/>
      <c r="H7" s="38"/>
      <c r="I7" s="40"/>
      <c r="J7" s="38"/>
      <c r="K7" s="40"/>
      <c r="L7" s="40"/>
      <c r="M7" s="54"/>
      <c r="N7" s="45"/>
      <c r="O7" s="42"/>
      <c r="P7" s="42"/>
      <c r="Q7" s="42"/>
      <c r="R7" s="42"/>
      <c r="S7" s="42"/>
      <c r="T7" s="42"/>
      <c r="U7" s="44"/>
      <c r="V7" s="67"/>
      <c r="W7" s="4"/>
      <c r="X7"/>
      <c r="Y7"/>
      <c r="Z7"/>
      <c r="AA7"/>
      <c r="AB7"/>
      <c r="AC7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32" s="5" customFormat="1" ht="36" customHeight="1">
      <c r="A8" s="7">
        <v>1</v>
      </c>
      <c r="B8" s="13" t="s">
        <v>32</v>
      </c>
      <c r="C8" s="1"/>
      <c r="D8" s="1" t="s">
        <v>19</v>
      </c>
      <c r="E8" s="24">
        <v>2003.2</v>
      </c>
      <c r="F8" s="25">
        <v>2175</v>
      </c>
      <c r="G8" s="9">
        <f>H8+I8</f>
        <v>2003.2</v>
      </c>
      <c r="H8" s="9">
        <f>E8-I8</f>
        <v>203.4000000000001</v>
      </c>
      <c r="I8" s="26">
        <v>1799.8</v>
      </c>
      <c r="J8" s="9">
        <f>E8-G8</f>
        <v>0</v>
      </c>
      <c r="K8" s="9">
        <f>J8-L8</f>
        <v>0</v>
      </c>
      <c r="L8" s="9">
        <v>0</v>
      </c>
      <c r="M8" s="11" t="s">
        <v>21</v>
      </c>
      <c r="N8" s="37">
        <v>1113492</v>
      </c>
      <c r="O8" s="28">
        <f>ROUND(N8*0.95*0.6963,3)</f>
        <v>736558.256</v>
      </c>
      <c r="P8" s="10">
        <v>0</v>
      </c>
      <c r="Q8" s="28">
        <f>ROUND(N8*0.95*0.3037,3)</f>
        <v>321259.144</v>
      </c>
      <c r="R8" s="10">
        <f>ROUND(N8*0.05,3)</f>
        <v>55674.6</v>
      </c>
      <c r="S8" s="10">
        <f>ROUND(R8/E8*I8,3)</f>
        <v>50021.538</v>
      </c>
      <c r="T8" s="10">
        <f>ROUND((R8/E8)*(H8+K8),3)</f>
        <v>5653.062</v>
      </c>
      <c r="U8" s="20">
        <f>ROUND(R8/E8*L8,3)</f>
        <v>0</v>
      </c>
      <c r="V8" s="20">
        <f>N8/F8</f>
        <v>511.9503448275862</v>
      </c>
      <c r="W8" s="22"/>
      <c r="X8"/>
      <c r="Y8"/>
      <c r="Z8"/>
      <c r="AA8"/>
      <c r="AB8"/>
      <c r="AC8"/>
      <c r="AD8" s="4"/>
      <c r="AE8" s="4"/>
      <c r="AF8" s="4"/>
    </row>
    <row r="9" spans="1:32" s="5" customFormat="1" ht="36" customHeight="1">
      <c r="A9" s="7">
        <v>2</v>
      </c>
      <c r="B9" s="34" t="s">
        <v>34</v>
      </c>
      <c r="C9" s="1"/>
      <c r="D9" s="1" t="s">
        <v>19</v>
      </c>
      <c r="E9" s="24">
        <v>2707.3</v>
      </c>
      <c r="F9" s="24">
        <v>2879.1</v>
      </c>
      <c r="G9" s="9">
        <f>H9+I9</f>
        <v>2707.3</v>
      </c>
      <c r="H9" s="9">
        <f>E9-I9</f>
        <v>179.10000000000036</v>
      </c>
      <c r="I9" s="26">
        <v>2528.2</v>
      </c>
      <c r="J9" s="9">
        <f>E9-G9</f>
        <v>0</v>
      </c>
      <c r="K9" s="9">
        <f>J9-L9</f>
        <v>0</v>
      </c>
      <c r="L9" s="9">
        <v>0</v>
      </c>
      <c r="M9" s="11" t="s">
        <v>21</v>
      </c>
      <c r="N9" s="37">
        <v>1405195</v>
      </c>
      <c r="O9" s="28">
        <f>ROUND(N9*0.95*0.6963,3)</f>
        <v>929515.415</v>
      </c>
      <c r="P9" s="10">
        <v>0</v>
      </c>
      <c r="Q9" s="28">
        <f>ROUND(N9*0.95*0.3037,3)</f>
        <v>405419.835</v>
      </c>
      <c r="R9" s="10">
        <f>ROUND(N9*0.05,3)</f>
        <v>70259.75</v>
      </c>
      <c r="S9" s="10">
        <f>ROUND(R9/E9*I9,3)</f>
        <v>65611.753</v>
      </c>
      <c r="T9" s="10">
        <f>ROUND((R9/E9)*(H9+K9),3)</f>
        <v>4647.997</v>
      </c>
      <c r="U9" s="10">
        <f>ROUND(R9/E9*L9,3)</f>
        <v>0</v>
      </c>
      <c r="V9" s="20">
        <f>N9/F9</f>
        <v>488.06745163419123</v>
      </c>
      <c r="W9" s="22"/>
      <c r="X9"/>
      <c r="Y9"/>
      <c r="Z9"/>
      <c r="AA9"/>
      <c r="AB9"/>
      <c r="AC9"/>
      <c r="AD9" s="4"/>
      <c r="AE9" s="4"/>
      <c r="AF9" s="4"/>
    </row>
    <row r="10" spans="1:32" s="5" customFormat="1" ht="36" customHeight="1">
      <c r="A10" s="7">
        <v>3</v>
      </c>
      <c r="B10" s="12" t="s">
        <v>33</v>
      </c>
      <c r="C10" s="1"/>
      <c r="D10" s="1" t="s">
        <v>19</v>
      </c>
      <c r="E10" s="24">
        <v>2105.7</v>
      </c>
      <c r="F10" s="24">
        <v>2390.5</v>
      </c>
      <c r="G10" s="9">
        <f>H10+I10</f>
        <v>2105.7</v>
      </c>
      <c r="H10" s="9">
        <f>E10-I10</f>
        <v>299.4999999999998</v>
      </c>
      <c r="I10" s="26">
        <v>1806.2</v>
      </c>
      <c r="J10" s="9">
        <f>E10-G10</f>
        <v>0</v>
      </c>
      <c r="K10" s="9">
        <f>J10-L10</f>
        <v>0</v>
      </c>
      <c r="L10" s="9">
        <v>0</v>
      </c>
      <c r="M10" s="11" t="s">
        <v>21</v>
      </c>
      <c r="N10" s="37">
        <v>1265577</v>
      </c>
      <c r="O10" s="28">
        <f>ROUND(N10*0.95*0.6963,3)</f>
        <v>837160.202</v>
      </c>
      <c r="P10" s="10">
        <v>0</v>
      </c>
      <c r="Q10" s="28">
        <f>ROUND(N10*0.95*0.3037,3)</f>
        <v>365137.948</v>
      </c>
      <c r="R10" s="10">
        <f>ROUND(N10*0.05,3)</f>
        <v>63278.85</v>
      </c>
      <c r="S10" s="10">
        <f>ROUND(R10/E10*I10,3)</f>
        <v>54278.51</v>
      </c>
      <c r="T10" s="10">
        <f>ROUND((R10/E10)*(H10+K10),3)</f>
        <v>9000.34</v>
      </c>
      <c r="U10" s="10">
        <f>ROUND(R10/E10*L10,3)</f>
        <v>0</v>
      </c>
      <c r="V10" s="20">
        <f>N10/F10</f>
        <v>529.4193683329847</v>
      </c>
      <c r="W10" s="22"/>
      <c r="X10"/>
      <c r="Y10"/>
      <c r="Z10"/>
      <c r="AA10"/>
      <c r="AB10"/>
      <c r="AC10"/>
      <c r="AD10" s="4"/>
      <c r="AE10" s="4"/>
      <c r="AF10" s="4"/>
    </row>
    <row r="11" spans="1:32" s="5" customFormat="1" ht="36" customHeight="1">
      <c r="A11" s="14">
        <v>4</v>
      </c>
      <c r="B11" s="12" t="s">
        <v>31</v>
      </c>
      <c r="C11" s="2"/>
      <c r="D11" s="2" t="s">
        <v>19</v>
      </c>
      <c r="E11" s="27">
        <v>2949.6</v>
      </c>
      <c r="F11" s="27">
        <v>3614.9</v>
      </c>
      <c r="G11" s="9">
        <f>H11+I11</f>
        <v>2949.6</v>
      </c>
      <c r="H11" s="30">
        <f>E11-I11</f>
        <v>900.9000000000001</v>
      </c>
      <c r="I11" s="31">
        <v>2048.7</v>
      </c>
      <c r="J11" s="9">
        <f>E11-G11</f>
        <v>0</v>
      </c>
      <c r="K11" s="30">
        <f>J11-L11</f>
        <v>0</v>
      </c>
      <c r="L11" s="30">
        <v>0</v>
      </c>
      <c r="M11" s="29" t="s">
        <v>21</v>
      </c>
      <c r="N11" s="37">
        <v>994716</v>
      </c>
      <c r="O11" s="32">
        <f>ROUND(N11*0.95*0.6963,3)</f>
        <v>657989.713</v>
      </c>
      <c r="P11" s="33">
        <v>0</v>
      </c>
      <c r="Q11" s="32">
        <f>ROUND(N11*0.95*0.3037,3)</f>
        <v>286990.487</v>
      </c>
      <c r="R11" s="33">
        <f>ROUND(N11*0.05,3)</f>
        <v>49735.8</v>
      </c>
      <c r="S11" s="33">
        <f>ROUND(R11/E11*I11,3)</f>
        <v>34544.933</v>
      </c>
      <c r="T11" s="33">
        <f>ROUND((R11/E11)*(H11+K11),3)</f>
        <v>15190.867</v>
      </c>
      <c r="U11" s="33">
        <f>ROUND(R11/E11*L11,3)</f>
        <v>0</v>
      </c>
      <c r="V11" s="20">
        <f>N11/F11</f>
        <v>275.1710974024178</v>
      </c>
      <c r="W11" s="22"/>
      <c r="X11"/>
      <c r="Y11"/>
      <c r="Z11"/>
      <c r="AA11"/>
      <c r="AB11"/>
      <c r="AC11"/>
      <c r="AD11" s="4"/>
      <c r="AE11" s="4"/>
      <c r="AF11" s="4"/>
    </row>
    <row r="12" spans="1:32" s="5" customFormat="1" ht="36" customHeight="1">
      <c r="A12" s="14">
        <v>5</v>
      </c>
      <c r="B12" s="52" t="s">
        <v>35</v>
      </c>
      <c r="C12" s="68"/>
      <c r="D12" s="2" t="s">
        <v>19</v>
      </c>
      <c r="E12" s="69">
        <v>7873.6</v>
      </c>
      <c r="F12" s="69">
        <v>9252.6</v>
      </c>
      <c r="G12" s="30">
        <f>H12+I12</f>
        <v>7873.6</v>
      </c>
      <c r="H12" s="30">
        <f>E12-I12</f>
        <v>1199.5</v>
      </c>
      <c r="I12" s="70">
        <v>6674.1</v>
      </c>
      <c r="J12" s="30">
        <f>E12-G12</f>
        <v>0</v>
      </c>
      <c r="K12" s="30">
        <f>J12-L12</f>
        <v>0</v>
      </c>
      <c r="L12" s="30">
        <v>0</v>
      </c>
      <c r="M12" s="29" t="s">
        <v>36</v>
      </c>
      <c r="N12" s="71">
        <v>5598480</v>
      </c>
      <c r="O12" s="32">
        <f>ROUND(N12*0.95*0.6963,3)</f>
        <v>3703310.543</v>
      </c>
      <c r="P12" s="33">
        <v>0</v>
      </c>
      <c r="Q12" s="32">
        <f>ROUND(N12*0.95*0.3037,3)</f>
        <v>1615245.457</v>
      </c>
      <c r="R12" s="33">
        <f>ROUND(N12*0.05,3)</f>
        <v>279924</v>
      </c>
      <c r="S12" s="33">
        <f>ROUND(R12/E12*I12,3)</f>
        <v>237279.106</v>
      </c>
      <c r="T12" s="33">
        <f>ROUND((R12/E12)*(H12+K12),3)</f>
        <v>42644.894</v>
      </c>
      <c r="U12" s="33">
        <f>ROUND(R12/E12*L12,3)</f>
        <v>0</v>
      </c>
      <c r="V12" s="72">
        <f>N12/F12</f>
        <v>605.0710070682835</v>
      </c>
      <c r="W12" s="4"/>
      <c r="X12"/>
      <c r="Y12"/>
      <c r="Z12"/>
      <c r="AA12"/>
      <c r="AB12"/>
      <c r="AC12"/>
      <c r="AD12" s="4"/>
      <c r="AE12" s="4"/>
      <c r="AF12" s="4"/>
    </row>
    <row r="13" spans="1:84" s="36" customFormat="1" ht="36.75" customHeight="1">
      <c r="A13" s="15"/>
      <c r="B13" s="17"/>
      <c r="C13" s="16"/>
      <c r="D13" s="15"/>
      <c r="E13" s="73">
        <f>SUM(E8:E12)</f>
        <v>17639.4</v>
      </c>
      <c r="F13" s="73">
        <f>SUM(F8:F12)</f>
        <v>20312.1</v>
      </c>
      <c r="G13" s="73">
        <f>SUM(G8:G12)</f>
        <v>17639.4</v>
      </c>
      <c r="H13" s="73">
        <f>SUM(H8:H12)</f>
        <v>2782.4000000000005</v>
      </c>
      <c r="I13" s="73">
        <f>SUM(I8:I12)</f>
        <v>14857</v>
      </c>
      <c r="J13" s="73">
        <f>SUM(J8:J12)</f>
        <v>0</v>
      </c>
      <c r="K13" s="73">
        <f>SUM(K8:K12)</f>
        <v>0</v>
      </c>
      <c r="L13" s="73">
        <f>SUM(L8:L12)</f>
        <v>0</v>
      </c>
      <c r="M13" s="73"/>
      <c r="N13" s="73">
        <f>SUM(N8:N12)</f>
        <v>10377460</v>
      </c>
      <c r="O13" s="73">
        <f>SUM(O8:O12)</f>
        <v>6864534.129000001</v>
      </c>
      <c r="P13" s="73">
        <f>SUM(P8:P12)</f>
        <v>0</v>
      </c>
      <c r="Q13" s="73">
        <f>SUM(Q8:Q12)</f>
        <v>2994052.8710000003</v>
      </c>
      <c r="R13" s="73">
        <f>SUM(R8:R12)</f>
        <v>518873</v>
      </c>
      <c r="S13" s="73">
        <f>SUM(S8:S12)</f>
        <v>441735.83999999997</v>
      </c>
      <c r="T13" s="73">
        <f>SUM(T8:T12)</f>
        <v>77137.16</v>
      </c>
      <c r="U13" s="73">
        <f>SUM(U8:U12)</f>
        <v>0</v>
      </c>
      <c r="V13" s="23"/>
      <c r="W13" s="18"/>
      <c r="X13" s="35"/>
      <c r="Y13" s="35"/>
      <c r="Z13" s="35"/>
      <c r="AA13" s="35"/>
      <c r="AB13" s="35"/>
      <c r="AC13" s="35"/>
      <c r="AD13" s="18"/>
      <c r="AE13" s="18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</row>
    <row r="14" spans="1:84" s="6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1"/>
      <c r="O14" s="3"/>
      <c r="P14" s="3"/>
      <c r="Q14" s="3"/>
      <c r="R14" s="3"/>
      <c r="S14" s="3"/>
      <c r="T14" s="3"/>
      <c r="U14" s="3"/>
      <c r="V14" s="3"/>
      <c r="W14" s="22"/>
      <c r="X14"/>
      <c r="Y14"/>
      <c r="Z14"/>
      <c r="AA14"/>
      <c r="AB14"/>
      <c r="AC14"/>
      <c r="AD14" s="4"/>
      <c r="AE14" s="4"/>
      <c r="AF14" s="4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1:84" s="6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1"/>
      <c r="O15" s="3"/>
      <c r="P15" s="3"/>
      <c r="Q15" s="3"/>
      <c r="R15" s="3"/>
      <c r="S15" s="3"/>
      <c r="T15" s="3"/>
      <c r="U15" s="3"/>
      <c r="V15" s="3"/>
      <c r="W15" s="22"/>
      <c r="X15"/>
      <c r="Y15"/>
      <c r="Z15"/>
      <c r="AA15"/>
      <c r="AB15"/>
      <c r="AC15"/>
      <c r="AD15" s="4"/>
      <c r="AE15" s="4"/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1:84" s="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1"/>
      <c r="O16" s="3"/>
      <c r="P16" s="3"/>
      <c r="Q16" s="3"/>
      <c r="R16" s="3"/>
      <c r="S16" s="3"/>
      <c r="T16" s="3"/>
      <c r="U16" s="3"/>
      <c r="V16" s="3"/>
      <c r="W16" s="22"/>
      <c r="X16"/>
      <c r="Y16"/>
      <c r="Z16"/>
      <c r="AA16"/>
      <c r="AB16"/>
      <c r="AC16"/>
      <c r="AD16" s="4"/>
      <c r="AE16" s="4"/>
      <c r="AF16" s="4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</row>
    <row r="17" spans="1:84" s="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1"/>
      <c r="O17" s="3"/>
      <c r="P17" s="3"/>
      <c r="Q17" s="3"/>
      <c r="R17" s="3"/>
      <c r="S17" s="3"/>
      <c r="T17" s="3"/>
      <c r="U17" s="3"/>
      <c r="V17" s="3"/>
      <c r="W17" s="22"/>
      <c r="X17"/>
      <c r="Y17"/>
      <c r="Z17"/>
      <c r="AA17"/>
      <c r="AB17"/>
      <c r="AC17"/>
      <c r="AD17" s="4"/>
      <c r="AE17" s="4"/>
      <c r="AF17" s="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</row>
    <row r="18" spans="1:84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1"/>
      <c r="O18" s="3"/>
      <c r="P18" s="3"/>
      <c r="Q18" s="3"/>
      <c r="R18" s="3"/>
      <c r="S18" s="3"/>
      <c r="T18" s="3"/>
      <c r="U18" s="3"/>
      <c r="V18" s="3"/>
      <c r="W18" s="22"/>
      <c r="X18"/>
      <c r="Y18"/>
      <c r="Z18"/>
      <c r="AA18"/>
      <c r="AB18"/>
      <c r="AC18"/>
      <c r="AD18" s="4"/>
      <c r="AE18" s="4"/>
      <c r="AF18" s="4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</row>
    <row r="19" spans="1:84" s="6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1"/>
      <c r="O19" s="3"/>
      <c r="P19" s="3"/>
      <c r="Q19" s="3"/>
      <c r="R19" s="3"/>
      <c r="S19" s="3"/>
      <c r="T19" s="3"/>
      <c r="U19" s="3"/>
      <c r="V19" s="3"/>
      <c r="W19" s="22"/>
      <c r="X19"/>
      <c r="Y19"/>
      <c r="Z19"/>
      <c r="AA19"/>
      <c r="AB19"/>
      <c r="AC19"/>
      <c r="AD19" s="4"/>
      <c r="AE19" s="4"/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</row>
    <row r="20" spans="1:84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1"/>
      <c r="O20" s="3"/>
      <c r="P20" s="3"/>
      <c r="Q20" s="3"/>
      <c r="R20" s="3"/>
      <c r="S20" s="3"/>
      <c r="T20" s="3"/>
      <c r="U20" s="3"/>
      <c r="V20" s="3"/>
      <c r="W20" s="22"/>
      <c r="X20"/>
      <c r="Y20"/>
      <c r="Z20"/>
      <c r="AA20"/>
      <c r="AB20"/>
      <c r="AC20"/>
      <c r="AD20" s="4"/>
      <c r="AE20" s="4"/>
      <c r="AF20" s="4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</row>
    <row r="21" spans="1:84" s="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1"/>
      <c r="O21" s="3"/>
      <c r="P21" s="3"/>
      <c r="Q21" s="3"/>
      <c r="R21" s="3"/>
      <c r="S21" s="3"/>
      <c r="T21" s="3"/>
      <c r="U21" s="3"/>
      <c r="V21" s="3"/>
      <c r="W21" s="22"/>
      <c r="X21"/>
      <c r="Y21"/>
      <c r="Z21"/>
      <c r="AA21"/>
      <c r="AB21"/>
      <c r="AC21"/>
      <c r="AD21" s="4"/>
      <c r="AE21" s="4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</row>
    <row r="22" spans="1:84" s="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1"/>
      <c r="O22" s="3"/>
      <c r="P22" s="3"/>
      <c r="Q22" s="3"/>
      <c r="R22" s="3"/>
      <c r="S22" s="3"/>
      <c r="T22" s="3"/>
      <c r="U22" s="3"/>
      <c r="V22" s="3"/>
      <c r="W22" s="22"/>
      <c r="X22"/>
      <c r="Y22"/>
      <c r="Z22"/>
      <c r="AA22"/>
      <c r="AB22"/>
      <c r="AC22"/>
      <c r="AD22" s="4"/>
      <c r="AE22" s="4"/>
      <c r="AF22" s="4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1:84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1"/>
      <c r="O23" s="3"/>
      <c r="P23" s="3"/>
      <c r="Q23" s="3"/>
      <c r="R23" s="3"/>
      <c r="S23" s="3"/>
      <c r="T23" s="3"/>
      <c r="U23" s="3"/>
      <c r="V23" s="3"/>
      <c r="W23" s="22"/>
      <c r="X23"/>
      <c r="Y23"/>
      <c r="Z23"/>
      <c r="AA23"/>
      <c r="AB23"/>
      <c r="AC23"/>
      <c r="AD23" s="4"/>
      <c r="AE23" s="4"/>
      <c r="AF23" s="4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1:84" s="6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1"/>
      <c r="O24" s="3"/>
      <c r="P24" s="3"/>
      <c r="Q24" s="3"/>
      <c r="R24" s="3"/>
      <c r="S24" s="3"/>
      <c r="T24" s="3"/>
      <c r="U24" s="3"/>
      <c r="V24" s="3"/>
      <c r="W24" s="22"/>
      <c r="X24"/>
      <c r="Y24"/>
      <c r="Z24"/>
      <c r="AA24"/>
      <c r="AB24"/>
      <c r="AC24"/>
      <c r="AD24" s="4"/>
      <c r="AE24" s="4"/>
      <c r="AF24" s="4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</row>
    <row r="25" spans="1:84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"/>
      <c r="T25" s="3"/>
      <c r="U25" s="3"/>
      <c r="V25" s="3"/>
      <c r="W25" s="22"/>
      <c r="X25"/>
      <c r="Y25"/>
      <c r="Z25"/>
      <c r="AA25"/>
      <c r="AB25"/>
      <c r="AC25"/>
      <c r="AD25" s="4"/>
      <c r="AE25" s="4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</row>
    <row r="26" spans="1:84" s="6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"/>
      <c r="T26" s="3"/>
      <c r="U26" s="3"/>
      <c r="V26" s="3"/>
      <c r="W26" s="22"/>
      <c r="X26"/>
      <c r="Y26"/>
      <c r="Z26"/>
      <c r="AA26"/>
      <c r="AB26"/>
      <c r="AC26"/>
      <c r="AD26" s="4"/>
      <c r="AE26" s="4"/>
      <c r="AF26" s="4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</row>
    <row r="27" spans="1:84" s="6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"/>
      <c r="T27" s="3"/>
      <c r="U27" s="3"/>
      <c r="V27" s="3"/>
      <c r="W27" s="22"/>
      <c r="X27"/>
      <c r="Y27"/>
      <c r="Z27"/>
      <c r="AA27"/>
      <c r="AB27"/>
      <c r="AC27"/>
      <c r="AD27" s="4"/>
      <c r="AE27" s="4"/>
      <c r="AF27" s="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</row>
    <row r="28" spans="1:84" s="6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"/>
      <c r="T28" s="3"/>
      <c r="U28" s="3"/>
      <c r="V28" s="3"/>
      <c r="W28" s="22"/>
      <c r="X28"/>
      <c r="Y28"/>
      <c r="Z28"/>
      <c r="AA28"/>
      <c r="AB28"/>
      <c r="AC28"/>
      <c r="AD28" s="4"/>
      <c r="AE28" s="4"/>
      <c r="AF28" s="4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1:84" s="6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"/>
      <c r="T29" s="3"/>
      <c r="U29" s="3"/>
      <c r="V29" s="3"/>
      <c r="W29" s="22"/>
      <c r="X29"/>
      <c r="Y29"/>
      <c r="Z29"/>
      <c r="AA29"/>
      <c r="AB29"/>
      <c r="AC29"/>
      <c r="AD29" s="4"/>
      <c r="AE29" s="4"/>
      <c r="AF29" s="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1:84" s="6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"/>
      <c r="T30" s="3"/>
      <c r="U30" s="3"/>
      <c r="V30" s="3"/>
      <c r="W30" s="22"/>
      <c r="X30"/>
      <c r="Y30"/>
      <c r="Z30"/>
      <c r="AA30"/>
      <c r="AB30"/>
      <c r="AC30"/>
      <c r="AD30" s="4"/>
      <c r="AE30" s="4"/>
      <c r="AF30" s="4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1:84" s="6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1"/>
      <c r="O31" s="3"/>
      <c r="P31" s="3"/>
      <c r="Q31" s="3"/>
      <c r="R31" s="3"/>
      <c r="S31" s="3"/>
      <c r="T31" s="3"/>
      <c r="U31" s="3"/>
      <c r="V31" s="3"/>
      <c r="W31" s="22"/>
      <c r="X31"/>
      <c r="Y31"/>
      <c r="Z31"/>
      <c r="AA31"/>
      <c r="AB31"/>
      <c r="AC31"/>
      <c r="AD31" s="4"/>
      <c r="AE31" s="4"/>
      <c r="AF31" s="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1:84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1"/>
      <c r="O32" s="3"/>
      <c r="P32" s="3"/>
      <c r="Q32" s="3"/>
      <c r="R32" s="3"/>
      <c r="S32" s="3"/>
      <c r="T32" s="3"/>
      <c r="U32" s="3"/>
      <c r="V32" s="3"/>
      <c r="W32" s="22"/>
      <c r="X32"/>
      <c r="Y32"/>
      <c r="Z32"/>
      <c r="AA32"/>
      <c r="AB32"/>
      <c r="AC32"/>
      <c r="AD32" s="4"/>
      <c r="AE32" s="4"/>
      <c r="AF32" s="4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1:84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1"/>
      <c r="O33" s="3"/>
      <c r="P33" s="3"/>
      <c r="Q33" s="3"/>
      <c r="R33" s="3"/>
      <c r="S33" s="3"/>
      <c r="T33" s="3"/>
      <c r="U33" s="3"/>
      <c r="V33" s="3"/>
      <c r="W33" s="22"/>
      <c r="X33"/>
      <c r="Y33"/>
      <c r="Z33"/>
      <c r="AA33"/>
      <c r="AB33"/>
      <c r="AC33"/>
      <c r="AD33" s="4"/>
      <c r="AE33" s="4"/>
      <c r="AF33" s="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1:84" s="6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1"/>
      <c r="O34" s="3"/>
      <c r="P34" s="3"/>
      <c r="Q34" s="3"/>
      <c r="R34" s="3"/>
      <c r="S34" s="3"/>
      <c r="T34" s="3"/>
      <c r="U34" s="3"/>
      <c r="V34" s="3"/>
      <c r="W34" s="22"/>
      <c r="X34"/>
      <c r="Y34"/>
      <c r="Z34"/>
      <c r="AA34"/>
      <c r="AB34"/>
      <c r="AC34"/>
      <c r="AD34" s="4"/>
      <c r="AE34" s="4"/>
      <c r="AF34" s="4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84" s="6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1"/>
      <c r="O35" s="3"/>
      <c r="P35" s="3"/>
      <c r="Q35" s="3"/>
      <c r="R35" s="3"/>
      <c r="S35" s="3"/>
      <c r="T35" s="3"/>
      <c r="U35" s="3"/>
      <c r="V35" s="3"/>
      <c r="W35" s="22"/>
      <c r="X35"/>
      <c r="Y35"/>
      <c r="Z35"/>
      <c r="AA35"/>
      <c r="AB35"/>
      <c r="AC35"/>
      <c r="AD35" s="4"/>
      <c r="AE35" s="4"/>
      <c r="AF35" s="4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1:84" s="6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1"/>
      <c r="O36" s="3"/>
      <c r="P36" s="3"/>
      <c r="Q36" s="3"/>
      <c r="R36" s="3"/>
      <c r="S36" s="3"/>
      <c r="T36" s="3"/>
      <c r="U36" s="3"/>
      <c r="V36" s="3"/>
      <c r="W36" s="22"/>
      <c r="X36"/>
      <c r="Y36"/>
      <c r="Z36"/>
      <c r="AA36"/>
      <c r="AB36"/>
      <c r="AC36"/>
      <c r="AD36" s="4"/>
      <c r="AE36" s="4"/>
      <c r="AF36" s="4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84" s="6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1"/>
      <c r="O37" s="3"/>
      <c r="P37" s="3"/>
      <c r="Q37" s="3"/>
      <c r="R37" s="3"/>
      <c r="S37" s="3"/>
      <c r="T37" s="3"/>
      <c r="U37" s="3"/>
      <c r="V37" s="3"/>
      <c r="W37" s="22"/>
      <c r="X37"/>
      <c r="Y37"/>
      <c r="Z37"/>
      <c r="AA37"/>
      <c r="AB37"/>
      <c r="AC37"/>
      <c r="AD37" s="4"/>
      <c r="AE37" s="4"/>
      <c r="AF37" s="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1:84" s="6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1"/>
      <c r="O38" s="3"/>
      <c r="P38" s="3"/>
      <c r="Q38" s="3"/>
      <c r="R38" s="3"/>
      <c r="S38" s="3"/>
      <c r="T38" s="3"/>
      <c r="U38" s="3"/>
      <c r="V38" s="3"/>
      <c r="W38" s="22"/>
      <c r="X38"/>
      <c r="Y38"/>
      <c r="Z38"/>
      <c r="AA38"/>
      <c r="AB38"/>
      <c r="AC38"/>
      <c r="AD38" s="4"/>
      <c r="AE38" s="4"/>
      <c r="AF38" s="4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:84" s="6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1"/>
      <c r="O39" s="3"/>
      <c r="P39" s="3"/>
      <c r="Q39" s="3"/>
      <c r="R39" s="3"/>
      <c r="S39" s="3"/>
      <c r="T39" s="3"/>
      <c r="U39" s="3"/>
      <c r="V39" s="3"/>
      <c r="W39" s="22"/>
      <c r="X39"/>
      <c r="Y39"/>
      <c r="Z39"/>
      <c r="AA39"/>
      <c r="AB39"/>
      <c r="AC39"/>
      <c r="AD39" s="4"/>
      <c r="AE39" s="4"/>
      <c r="AF39" s="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1:84" s="6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1"/>
      <c r="O40" s="3"/>
      <c r="P40" s="3"/>
      <c r="Q40" s="3"/>
      <c r="R40" s="3"/>
      <c r="S40" s="3"/>
      <c r="T40" s="3"/>
      <c r="U40" s="3"/>
      <c r="V40" s="3"/>
      <c r="W40" s="22"/>
      <c r="X40"/>
      <c r="Y40"/>
      <c r="Z40"/>
      <c r="AA40"/>
      <c r="AB40"/>
      <c r="AC40"/>
      <c r="AD40" s="4"/>
      <c r="AE40" s="4"/>
      <c r="AF40" s="4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1:84" s="6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1"/>
      <c r="O41" s="3"/>
      <c r="P41" s="3"/>
      <c r="Q41" s="3"/>
      <c r="R41" s="3"/>
      <c r="S41" s="3"/>
      <c r="T41" s="3"/>
      <c r="U41" s="3"/>
      <c r="V41" s="3"/>
      <c r="W41" s="22"/>
      <c r="X41"/>
      <c r="Y41"/>
      <c r="Z41"/>
      <c r="AA41"/>
      <c r="AB41"/>
      <c r="AC41"/>
      <c r="AD41" s="4"/>
      <c r="AE41" s="4"/>
      <c r="AF41" s="4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1:84" s="6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1"/>
      <c r="O42" s="3"/>
      <c r="P42" s="3"/>
      <c r="Q42" s="3"/>
      <c r="R42" s="3"/>
      <c r="S42" s="3"/>
      <c r="T42" s="3"/>
      <c r="U42" s="3"/>
      <c r="V42" s="3"/>
      <c r="W42" s="22"/>
      <c r="X42"/>
      <c r="Y42"/>
      <c r="Z42"/>
      <c r="AA42"/>
      <c r="AB42"/>
      <c r="AC42"/>
      <c r="AD42" s="4"/>
      <c r="AE42" s="4"/>
      <c r="AF42" s="4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1:84" s="6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1"/>
      <c r="O43" s="3"/>
      <c r="P43" s="3"/>
      <c r="Q43" s="3"/>
      <c r="R43" s="3"/>
      <c r="S43" s="3"/>
      <c r="T43" s="3"/>
      <c r="U43" s="3"/>
      <c r="V43" s="3"/>
      <c r="W43" s="22"/>
      <c r="X43"/>
      <c r="Y43"/>
      <c r="Z43"/>
      <c r="AA43"/>
      <c r="AB43"/>
      <c r="AC43"/>
      <c r="AD43" s="4"/>
      <c r="AE43" s="4"/>
      <c r="AF43" s="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1:84" s="6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1"/>
      <c r="O44" s="3"/>
      <c r="P44" s="3"/>
      <c r="Q44" s="3"/>
      <c r="R44" s="3"/>
      <c r="S44" s="3"/>
      <c r="T44" s="3"/>
      <c r="U44" s="3"/>
      <c r="V44" s="3"/>
      <c r="W44" s="22"/>
      <c r="X44"/>
      <c r="Y44"/>
      <c r="Z44"/>
      <c r="AA44"/>
      <c r="AB44"/>
      <c r="AC44"/>
      <c r="AD44" s="4"/>
      <c r="AE44" s="4"/>
      <c r="AF44" s="4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1:84" s="6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1"/>
      <c r="O45" s="3"/>
      <c r="P45" s="3"/>
      <c r="Q45" s="3"/>
      <c r="R45" s="3"/>
      <c r="S45" s="3"/>
      <c r="T45" s="3"/>
      <c r="U45" s="3"/>
      <c r="V45" s="3"/>
      <c r="W45" s="22"/>
      <c r="X45"/>
      <c r="Y45"/>
      <c r="Z45"/>
      <c r="AA45"/>
      <c r="AB45"/>
      <c r="AC45"/>
      <c r="AD45" s="4"/>
      <c r="AE45" s="4"/>
      <c r="AF45" s="4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s="6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1"/>
      <c r="O46" s="3"/>
      <c r="P46" s="3"/>
      <c r="Q46" s="3"/>
      <c r="R46" s="3"/>
      <c r="S46" s="3"/>
      <c r="T46" s="3"/>
      <c r="U46" s="3"/>
      <c r="V46" s="3"/>
      <c r="W46" s="22"/>
      <c r="X46"/>
      <c r="Y46"/>
      <c r="Z46"/>
      <c r="AA46"/>
      <c r="AB46"/>
      <c r="AC46"/>
      <c r="AD46" s="4"/>
      <c r="AE46" s="4"/>
      <c r="AF46" s="4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s="6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1"/>
      <c r="O47" s="3"/>
      <c r="P47" s="3"/>
      <c r="Q47" s="3"/>
      <c r="R47" s="3"/>
      <c r="S47" s="3"/>
      <c r="T47" s="3"/>
      <c r="U47" s="3"/>
      <c r="V47" s="3"/>
      <c r="W47" s="22"/>
      <c r="X47"/>
      <c r="Y47"/>
      <c r="Z47"/>
      <c r="AA47"/>
      <c r="AB47"/>
      <c r="AC47"/>
      <c r="AD47" s="4"/>
      <c r="AE47" s="4"/>
      <c r="AF47" s="4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s="6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1"/>
      <c r="O48" s="3"/>
      <c r="P48" s="3"/>
      <c r="Q48" s="3"/>
      <c r="R48" s="3"/>
      <c r="S48" s="3"/>
      <c r="T48" s="3"/>
      <c r="U48" s="3"/>
      <c r="V48" s="3"/>
      <c r="W48" s="22"/>
      <c r="X48"/>
      <c r="Y48"/>
      <c r="Z48"/>
      <c r="AA48"/>
      <c r="AB48"/>
      <c r="AC48"/>
      <c r="AD48" s="4"/>
      <c r="AE48" s="4"/>
      <c r="AF48" s="4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84" s="6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1"/>
      <c r="O49" s="3"/>
      <c r="P49" s="3"/>
      <c r="Q49" s="3"/>
      <c r="R49" s="3"/>
      <c r="S49" s="3"/>
      <c r="T49" s="3"/>
      <c r="U49" s="3"/>
      <c r="V49" s="3"/>
      <c r="W49" s="22"/>
      <c r="X49"/>
      <c r="Y49"/>
      <c r="Z49"/>
      <c r="AA49"/>
      <c r="AB49"/>
      <c r="AC49"/>
      <c r="AD49" s="4"/>
      <c r="AE49" s="4"/>
      <c r="AF49" s="4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s="6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1"/>
      <c r="O50" s="3"/>
      <c r="P50" s="3"/>
      <c r="Q50" s="3"/>
      <c r="R50" s="3"/>
      <c r="S50" s="3"/>
      <c r="T50" s="3"/>
      <c r="U50" s="3"/>
      <c r="V50" s="3"/>
      <c r="W50" s="22"/>
      <c r="X50"/>
      <c r="Y50"/>
      <c r="Z50"/>
      <c r="AA50"/>
      <c r="AB50"/>
      <c r="AC50"/>
      <c r="AD50" s="4"/>
      <c r="AE50" s="4"/>
      <c r="AF50" s="4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1:84" s="6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1"/>
      <c r="O51" s="3"/>
      <c r="P51" s="3"/>
      <c r="Q51" s="3"/>
      <c r="R51" s="3"/>
      <c r="S51" s="3"/>
      <c r="T51" s="3"/>
      <c r="U51" s="3"/>
      <c r="V51" s="3"/>
      <c r="W51" s="22"/>
      <c r="X51"/>
      <c r="Y51"/>
      <c r="Z51"/>
      <c r="AA51"/>
      <c r="AB51"/>
      <c r="AC51"/>
      <c r="AD51" s="4"/>
      <c r="AE51" s="4"/>
      <c r="AF51" s="4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1:84" s="6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1"/>
      <c r="O52" s="3"/>
      <c r="P52" s="3"/>
      <c r="Q52" s="3"/>
      <c r="R52" s="3"/>
      <c r="S52" s="3"/>
      <c r="T52" s="3"/>
      <c r="U52" s="3"/>
      <c r="V52" s="3"/>
      <c r="W52" s="22"/>
      <c r="X52"/>
      <c r="Y52"/>
      <c r="Z52"/>
      <c r="AA52"/>
      <c r="AB52"/>
      <c r="AC52"/>
      <c r="AD52" s="4"/>
      <c r="AE52" s="4"/>
      <c r="AF52" s="4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84" s="6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1"/>
      <c r="O53" s="3"/>
      <c r="P53" s="3"/>
      <c r="Q53" s="3"/>
      <c r="R53" s="3"/>
      <c r="S53" s="3"/>
      <c r="T53" s="3"/>
      <c r="U53" s="3"/>
      <c r="V53" s="3"/>
      <c r="W53" s="22"/>
      <c r="X53"/>
      <c r="Y53"/>
      <c r="Z53"/>
      <c r="AA53"/>
      <c r="AB53"/>
      <c r="AC53"/>
      <c r="AD53" s="4"/>
      <c r="AE53" s="4"/>
      <c r="AF53" s="4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s="6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1"/>
      <c r="O54" s="3"/>
      <c r="P54" s="3"/>
      <c r="Q54" s="3"/>
      <c r="R54" s="3"/>
      <c r="S54" s="3"/>
      <c r="T54" s="3"/>
      <c r="U54" s="3"/>
      <c r="V54" s="3"/>
      <c r="W54" s="22"/>
      <c r="X54"/>
      <c r="Y54"/>
      <c r="Z54"/>
      <c r="AA54"/>
      <c r="AB54"/>
      <c r="AC54"/>
      <c r="AD54" s="4"/>
      <c r="AE54" s="4"/>
      <c r="AF54" s="4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1:84" s="6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1"/>
      <c r="O55" s="3"/>
      <c r="P55" s="3"/>
      <c r="Q55" s="3"/>
      <c r="R55" s="3"/>
      <c r="S55" s="3"/>
      <c r="T55" s="3"/>
      <c r="U55" s="3"/>
      <c r="V55" s="3"/>
      <c r="W55" s="22"/>
      <c r="X55"/>
      <c r="Y55"/>
      <c r="Z55"/>
      <c r="AA55"/>
      <c r="AB55"/>
      <c r="AC55"/>
      <c r="AD55" s="4"/>
      <c r="AE55" s="4"/>
      <c r="AF55" s="4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84" s="6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1"/>
      <c r="O56" s="3"/>
      <c r="P56" s="3"/>
      <c r="Q56" s="3"/>
      <c r="R56" s="3"/>
      <c r="S56" s="3"/>
      <c r="T56" s="3"/>
      <c r="U56" s="3"/>
      <c r="V56" s="3"/>
      <c r="W56" s="22"/>
      <c r="X56"/>
      <c r="Y56"/>
      <c r="Z56"/>
      <c r="AA56"/>
      <c r="AB56"/>
      <c r="AC56"/>
      <c r="AD56" s="4"/>
      <c r="AE56" s="4"/>
      <c r="AF56" s="4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</sheetData>
  <mergeCells count="33">
    <mergeCell ref="A1:V1"/>
    <mergeCell ref="A2:A7"/>
    <mergeCell ref="B2:B7"/>
    <mergeCell ref="C2:D2"/>
    <mergeCell ref="E2:L2"/>
    <mergeCell ref="M2:M7"/>
    <mergeCell ref="N2:U2"/>
    <mergeCell ref="V2:V7"/>
    <mergeCell ref="C3:C7"/>
    <mergeCell ref="D3:D7"/>
    <mergeCell ref="E3:E7"/>
    <mergeCell ref="F3:F7"/>
    <mergeCell ref="G3:L3"/>
    <mergeCell ref="K5:K7"/>
    <mergeCell ref="L5:L7"/>
    <mergeCell ref="N3:N7"/>
    <mergeCell ref="O3:U3"/>
    <mergeCell ref="G4:I4"/>
    <mergeCell ref="J4:L4"/>
    <mergeCell ref="O4:Q4"/>
    <mergeCell ref="R4:U4"/>
    <mergeCell ref="G5:G7"/>
    <mergeCell ref="H5:H7"/>
    <mergeCell ref="I5:I7"/>
    <mergeCell ref="J5:J7"/>
    <mergeCell ref="O5:O7"/>
    <mergeCell ref="P5:P7"/>
    <mergeCell ref="Q5:Q7"/>
    <mergeCell ref="R5:R7"/>
    <mergeCell ref="S5:U5"/>
    <mergeCell ref="S6:S7"/>
    <mergeCell ref="T6:T7"/>
    <mergeCell ref="U6:U7"/>
  </mergeCells>
  <printOptions/>
  <pageMargins left="0" right="0" top="0.31496062992125984" bottom="0.2755905511811024" header="0.1968503937007874" footer="0.196850393700787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</cp:lastModifiedBy>
  <cp:lastPrinted>2013-08-19T12:48:49Z</cp:lastPrinted>
  <dcterms:created xsi:type="dcterms:W3CDTF">2008-12-05T08:00:37Z</dcterms:created>
  <dcterms:modified xsi:type="dcterms:W3CDTF">2013-08-19T12:49:01Z</dcterms:modified>
  <cp:category/>
  <cp:version/>
  <cp:contentType/>
  <cp:contentStatus/>
</cp:coreProperties>
</file>